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fía Carrasco\Desktop\"/>
    </mc:Choice>
  </mc:AlternateContent>
  <xr:revisionPtr revIDLastSave="0" documentId="8_{B944FBAA-DFCB-477E-A300-62653E137F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. EVALUACIÓN DE CURSOS" sheetId="1" r:id="rId1"/>
    <sheet name="VIII. DETALLE EV CURSO POR OTEC" sheetId="2" r:id="rId2"/>
  </sheets>
  <definedNames>
    <definedName name="_xlnm._FilterDatabase" localSheetId="0" hidden="1">'V. EVALUACIÓN DE CURSOS'!$A$5:$Z$24</definedName>
    <definedName name="_xlnm._FilterDatabase" localSheetId="1" hidden="1">'VIII. DETALLE EV CURSO POR OTEC'!$A$5:$Q$40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7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E40" i="2" l="1"/>
  <c r="F40" i="2"/>
  <c r="G40" i="2"/>
  <c r="H40" i="2"/>
  <c r="I40" i="2"/>
  <c r="J40" i="2"/>
  <c r="K40" i="2"/>
  <c r="L40" i="2"/>
  <c r="M40" i="2"/>
  <c r="N40" i="2"/>
  <c r="O40" i="2"/>
  <c r="P40" i="2"/>
  <c r="Q40" i="2"/>
  <c r="D40" i="2"/>
</calcChain>
</file>

<file path=xl/sharedStrings.xml><?xml version="1.0" encoding="utf-8"?>
<sst xmlns="http://schemas.openxmlformats.org/spreadsheetml/2006/main" count="206" uniqueCount="128">
  <si>
    <t>Datos de la propuesta</t>
  </si>
  <si>
    <t>PUNTAJE FINAL</t>
  </si>
  <si>
    <r>
      <t xml:space="preserve">(SI/NO) 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</si>
  <si>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t>N°</t>
  </si>
  <si>
    <t>Rut Otec</t>
  </si>
  <si>
    <t>Razón Social Otec</t>
  </si>
  <si>
    <t xml:space="preserve">Código curso </t>
  </si>
  <si>
    <t>Nombre del Curso</t>
  </si>
  <si>
    <t>V. EVALUACIÓN DE CURSOS (Solo propuestas que pasaron la verificación de requisitos de cursos)</t>
  </si>
  <si>
    <t xml:space="preserve">Este reporte debe ser enviado en Excel. </t>
  </si>
  <si>
    <t>VIII. DETALLE EVALUACIÓN DE CURSOS POR OTEC</t>
  </si>
  <si>
    <t>Rut OTEC</t>
  </si>
  <si>
    <t>Razón Social OTEC</t>
  </si>
  <si>
    <t>N° de cursos presentados</t>
  </si>
  <si>
    <t>Evaluación Técnica de Cursos</t>
  </si>
  <si>
    <t>Evaluación Económica de Cursos</t>
  </si>
  <si>
    <t>Propuesta de Adjudicación</t>
  </si>
  <si>
    <t>Aprobados</t>
  </si>
  <si>
    <t>Rechazados</t>
  </si>
  <si>
    <t>N° de Cursos</t>
  </si>
  <si>
    <t>Propuesta Formativa</t>
  </si>
  <si>
    <t>Estrategia Evaluativa</t>
  </si>
  <si>
    <t>Metodología</t>
  </si>
  <si>
    <t>Reconocimento IES</t>
  </si>
  <si>
    <t>Adjudica</t>
  </si>
  <si>
    <t xml:space="preserve"> Cumple con todos los componentes exigidos para el plan formativo (50%)</t>
  </si>
  <si>
    <t>Se identifican los requisitos de ingreso del participante al plan formativo (50%)</t>
  </si>
  <si>
    <t>Los aprendizajes esperados del modulo se relacionan con la competencia del modulo (20%)</t>
  </si>
  <si>
    <t>Los contenidos abordados permiten desarrollar los aprendizajes esperados de cada modulo (15%)</t>
  </si>
  <si>
    <t xml:space="preserve"> Indicadores de logro para los aprendizajes esperados.(65%)</t>
  </si>
  <si>
    <t>Instrumentos de Evaluación. (35%)</t>
  </si>
  <si>
    <t>Uso y distribución Materiales e Insumos. (10%)</t>
  </si>
  <si>
    <t>Uso de la Infraestructura. (10%)</t>
  </si>
  <si>
    <t xml:space="preserve">(1)Los cursos adjudicados deben ser aquellos que tienen mayor puntaje final. </t>
  </si>
  <si>
    <t>EVALUACIÓN PROPUESTA TÉCNICA (75%)</t>
  </si>
  <si>
    <t xml:space="preserve"> Relación Metodología y Competencia (30%)</t>
  </si>
  <si>
    <t>La competencia y el nombre de cada modulo se relaciona con la competencia y el nombre del plan formativo (25%)</t>
  </si>
  <si>
    <t>Los Criterios de evaluacion permiten evidenciar los apredinzajes esperados de cada modulo (25%)</t>
  </si>
  <si>
    <t>Proceso de aprendizaje (30%)</t>
  </si>
  <si>
    <t>Uso de equipos y herramientas (20%)</t>
  </si>
  <si>
    <t>Totales</t>
  </si>
  <si>
    <t>Admisibilidad por RUT</t>
  </si>
  <si>
    <t>Evaluación Experiencia del oferente</t>
  </si>
  <si>
    <t>Admisibilidad por oferta- curso</t>
  </si>
  <si>
    <t xml:space="preserve">Evaluación Comportamiento </t>
  </si>
  <si>
    <t>EVALUACIÓN EXPERIENCIA DEL OFERENTE (10%)</t>
  </si>
  <si>
    <t>EVALUACIÓN COMPORTAMIENTO                       (10%)</t>
  </si>
  <si>
    <t>Relación entre los componentes del Modulo Propuesto (15%)</t>
  </si>
  <si>
    <t xml:space="preserve">EVALUACIÓN ECONOMICA   (5%) </t>
  </si>
  <si>
    <t>76.898.329-1</t>
  </si>
  <si>
    <t>78.834.140-7</t>
  </si>
  <si>
    <t>76.437.350-2</t>
  </si>
  <si>
    <t>77.068.711-k</t>
  </si>
  <si>
    <t>76.056.645-4</t>
  </si>
  <si>
    <t>76.048.178-5</t>
  </si>
  <si>
    <t>76.460.844-5</t>
  </si>
  <si>
    <t>76.264.779-6</t>
  </si>
  <si>
    <t>79.942.800-8</t>
  </si>
  <si>
    <t>65.065.054-9</t>
  </si>
  <si>
    <t>76.265.506-3</t>
  </si>
  <si>
    <t>77.514.584-6</t>
  </si>
  <si>
    <t>77.682.510-7</t>
  </si>
  <si>
    <t>77.624.516-k</t>
  </si>
  <si>
    <t>76.052.461-1</t>
  </si>
  <si>
    <t>76.424.217-3</t>
  </si>
  <si>
    <t>77.823.470-K</t>
  </si>
  <si>
    <t>77.490.687-8</t>
  </si>
  <si>
    <t>77.311.060-3</t>
  </si>
  <si>
    <t>79.559.730-1</t>
  </si>
  <si>
    <t>78.270.220-3</t>
  </si>
  <si>
    <t>76.439.309-0</t>
  </si>
  <si>
    <t>76.680.573-6</t>
  </si>
  <si>
    <t>65.791.700-1</t>
  </si>
  <si>
    <t>76.636.474-8</t>
  </si>
  <si>
    <t>76.613.280-4</t>
  </si>
  <si>
    <t>Capacitación Más Futuro SpA.</t>
  </si>
  <si>
    <t>Capacitación Integra Limitada.</t>
  </si>
  <si>
    <t>Prestación de Servicios de Capacitación Limitada.</t>
  </si>
  <si>
    <t>Proconsultores Capacitaciones SpA.</t>
  </si>
  <si>
    <t>Isolution Capacitación en Gestión Limitada. (Isolution Capacita)</t>
  </si>
  <si>
    <t>Sociedad Intelektas Capacitaciones Ltda. (Intelektas Capacitaciones Ltda.)</t>
  </si>
  <si>
    <t>Servicio de Capacitación Caitec SpA.</t>
  </si>
  <si>
    <t>Sociedad de Capacitación BYL Ltda. (OTEC BYL)</t>
  </si>
  <si>
    <t>Instituto de Capacitación Profesional Ltda. (ICAP)</t>
  </si>
  <si>
    <t>Fundación Centro de Capacitación y Desarrollo Social Chile.</t>
  </si>
  <si>
    <t>Capacitaciones RHS SpA.</t>
  </si>
  <si>
    <t>Tasos OTEC Limitada.</t>
  </si>
  <si>
    <t>Linares y Compañía SpA.</t>
  </si>
  <si>
    <t>Educación y Capacitación Keter Binah Natalia Carretier E.I.R.L. (OTEC BINAH)</t>
  </si>
  <si>
    <t>Instituto de Desarrollo Organizacional Capacitaciones Ltda. (IDOCAP LTDA.)</t>
  </si>
  <si>
    <t xml:space="preserve">Gestiona Talento Capacitación SpA. </t>
  </si>
  <si>
    <t>Ingeniería de Formación en Capacitación Laboral Solanes y Sapiain Ltda. (OTEC INFOCAL Ltda.)</t>
  </si>
  <si>
    <t>Instituto ISEG SpA.</t>
  </si>
  <si>
    <t>Sociedad OTC Capacitación Limitada.</t>
  </si>
  <si>
    <t>Empresa de Capacitación y Actividades de Técnicas Manuales y Administrativas Limitada. (ECATEMA)</t>
  </si>
  <si>
    <t>Cinder Capacitación SpA.</t>
  </si>
  <si>
    <t>Reinoso y Vivanco Limitada.</t>
  </si>
  <si>
    <t>Global OTEC Ltda.</t>
  </si>
  <si>
    <t>Fundación de Capacitación Cerro Navia Joven.</t>
  </si>
  <si>
    <t>IRV Capacita SpA.</t>
  </si>
  <si>
    <t xml:space="preserve">La Esperanza SpA. </t>
  </si>
  <si>
    <t>OBRAS MENORES SANITARIAS Y DE GRIFERÍA</t>
  </si>
  <si>
    <t>ELABORACIÓN DE JABONES Y SALES DE BAÑO</t>
  </si>
  <si>
    <t>SERVICIOS DE MANICURE Y PEDICURE</t>
  </si>
  <si>
    <t>SERVICIOS DE MASAJES ESTÉTICOS</t>
  </si>
  <si>
    <t>OPERACIONES BÁSICAS DE PASTELERÍA</t>
  </si>
  <si>
    <t>TÉCNICAS DE MAQUILLAJE Y ONDULACIÓN DE  PESTAÑAS</t>
  </si>
  <si>
    <t>MASAJES CORPORALES CON FINES ESTÉTICOS Y DE RELAJACIÓN</t>
  </si>
  <si>
    <t>SI</t>
  </si>
  <si>
    <t>NO</t>
  </si>
  <si>
    <t>78.319.960-2</t>
  </si>
  <si>
    <t>77.484.169-5</t>
  </si>
  <si>
    <t>76.125.011-6</t>
  </si>
  <si>
    <t>77.098.814-4</t>
  </si>
  <si>
    <t>76.971.235-6</t>
  </si>
  <si>
    <t>76.782.657-5</t>
  </si>
  <si>
    <t>77.419.740-0</t>
  </si>
  <si>
    <t>76.697.561-5</t>
  </si>
  <si>
    <t>Adecco Formación S.A.</t>
  </si>
  <si>
    <t>Entre Lorca y Lagos Ltda. (OTEC Lorca Castillo Capacita)</t>
  </si>
  <si>
    <t>Iantar Capacitaciones Ltda.</t>
  </si>
  <si>
    <t>Instituto de Capacitación de Ciencias y Tecnología SpA.</t>
  </si>
  <si>
    <t>Instituto de Capacitación, Entrenamiento y Formación SpA. (OTEC INCEF)</t>
  </si>
  <si>
    <t>Instituto de Ciencias y Capacitación Laboral Le Corbusier SpA. (Instituto Le Corbusier)</t>
  </si>
  <si>
    <t>Laborem</t>
  </si>
  <si>
    <t>Sustantiva SpA.</t>
  </si>
  <si>
    <t>observación</t>
  </si>
  <si>
    <t>OTEC RENUNCIA  A LA  ADJUDICACION DE LOS CURSOS 1ER. LLAMADO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</si>
</sst>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8">
    <xf numFmtId="0" fontId="0" fillId="0" borderId="0" xfId="0"/>
    <xf numFmtId="0" fontId="0" fillId="2" borderId="0" xfId="0" applyFill="1"/>
    <xf numFmtId="0" fontId="1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textRotation="90" wrapText="1"/>
    </xf>
    <xf numFmtId="164" fontId="0" fillId="2" borderId="0" xfId="0" applyNumberFormat="1" applyFill="1"/>
    <xf numFmtId="0" fontId="0" fillId="3" borderId="0" xfId="0" applyFill="1"/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0" xfId="0" applyFont="1" applyBorder="1" applyAlignment="1">
      <alignment vertical="top" wrapText="1"/>
    </xf>
    <xf numFmtId="0" fontId="10" fillId="2" borderId="15" xfId="0" applyFont="1" applyFill="1" applyBorder="1"/>
    <xf numFmtId="0" fontId="10" fillId="2" borderId="15" xfId="0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164" fontId="12" fillId="0" borderId="10" xfId="0" applyNumberFormat="1" applyFont="1" applyBorder="1" applyAlignment="1">
      <alignment horizontal="center" vertical="top" wrapText="1"/>
    </xf>
    <xf numFmtId="164" fontId="13" fillId="0" borderId="15" xfId="0" applyNumberFormat="1" applyFont="1" applyBorder="1" applyAlignment="1">
      <alignment horizontal="center" vertical="top" wrapText="1"/>
    </xf>
    <xf numFmtId="164" fontId="12" fillId="0" borderId="15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64" fontId="0" fillId="0" borderId="0" xfId="0" applyNumberFormat="1"/>
    <xf numFmtId="0" fontId="10" fillId="0" borderId="10" xfId="0" applyFont="1" applyBorder="1" applyAlignment="1">
      <alignment horizontal="center" vertical="top" wrapText="1"/>
    </xf>
    <xf numFmtId="164" fontId="12" fillId="0" borderId="16" xfId="0" applyNumberFormat="1" applyFont="1" applyBorder="1" applyAlignment="1">
      <alignment horizontal="center" vertical="top" wrapText="1"/>
    </xf>
    <xf numFmtId="164" fontId="13" fillId="0" borderId="10" xfId="0" applyNumberFormat="1" applyFont="1" applyBorder="1" applyAlignment="1">
      <alignment horizontal="center" vertical="top" wrapText="1"/>
    </xf>
    <xf numFmtId="165" fontId="12" fillId="0" borderId="15" xfId="0" applyNumberFormat="1" applyFont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16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/>
    </xf>
    <xf numFmtId="0" fontId="18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textRotation="90" wrapText="1"/>
    </xf>
    <xf numFmtId="0" fontId="1" fillId="2" borderId="1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top" wrapText="1"/>
    </xf>
    <xf numFmtId="0" fontId="16" fillId="4" borderId="10" xfId="0" applyFont="1" applyFill="1" applyBorder="1" applyAlignment="1">
      <alignment vertical="center" wrapText="1"/>
    </xf>
    <xf numFmtId="0" fontId="17" fillId="4" borderId="10" xfId="0" applyFont="1" applyFill="1" applyBorder="1" applyAlignment="1">
      <alignment horizontal="justify" vertical="top" wrapText="1"/>
    </xf>
    <xf numFmtId="0" fontId="17" fillId="4" borderId="10" xfId="0" applyFont="1" applyFill="1" applyBorder="1" applyAlignment="1">
      <alignment horizontal="center" vertical="top" wrapText="1"/>
    </xf>
    <xf numFmtId="0" fontId="19" fillId="4" borderId="10" xfId="0" applyFont="1" applyFill="1" applyBorder="1" applyAlignment="1">
      <alignment vertical="top" wrapText="1"/>
    </xf>
    <xf numFmtId="164" fontId="12" fillId="4" borderId="10" xfId="0" applyNumberFormat="1" applyFont="1" applyFill="1" applyBorder="1" applyAlignment="1">
      <alignment horizontal="center" vertical="top" wrapText="1"/>
    </xf>
    <xf numFmtId="164" fontId="13" fillId="4" borderId="15" xfId="0" applyNumberFormat="1" applyFont="1" applyFill="1" applyBorder="1" applyAlignment="1">
      <alignment horizontal="center" vertical="top" wrapText="1"/>
    </xf>
    <xf numFmtId="164" fontId="12" fillId="4" borderId="15" xfId="0" applyNumberFormat="1" applyFont="1" applyFill="1" applyBorder="1" applyAlignment="1">
      <alignment horizontal="center" vertical="top" wrapText="1"/>
    </xf>
    <xf numFmtId="2" fontId="0" fillId="4" borderId="15" xfId="0" applyNumberFormat="1" applyFill="1" applyBorder="1" applyAlignment="1">
      <alignment horizontal="center"/>
    </xf>
    <xf numFmtId="164" fontId="12" fillId="4" borderId="13" xfId="0" applyNumberFormat="1" applyFont="1" applyFill="1" applyBorder="1" applyAlignment="1">
      <alignment horizontal="center" vertical="top" wrapText="1"/>
    </xf>
    <xf numFmtId="164" fontId="0" fillId="4" borderId="0" xfId="0" applyNumberFormat="1" applyFill="1"/>
    <xf numFmtId="0" fontId="0" fillId="4" borderId="0" xfId="0" applyFill="1"/>
    <xf numFmtId="2" fontId="0" fillId="4" borderId="0" xfId="0" applyNumberFormat="1" applyFill="1" applyAlignment="1">
      <alignment horizontal="center"/>
    </xf>
    <xf numFmtId="164" fontId="12" fillId="4" borderId="16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/>
    </xf>
    <xf numFmtId="0" fontId="0" fillId="2" borderId="10" xfId="0" applyFill="1" applyBorder="1"/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0" fillId="0" borderId="10" xfId="0" applyFont="1" applyBorder="1" applyAlignment="1">
      <alignment horizontal="left" vertical="center" wrapText="1"/>
    </xf>
    <xf numFmtId="0" fontId="9" fillId="4" borderId="10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showGridLines="0" tabSelected="1" zoomScale="64" zoomScaleNormal="64" workbookViewId="0">
      <selection activeCell="E15" sqref="E15"/>
    </sheetView>
  </sheetViews>
  <sheetFormatPr baseColWidth="10" defaultColWidth="11.5703125" defaultRowHeight="15" x14ac:dyDescent="0.25"/>
  <cols>
    <col min="1" max="1" width="4.140625" style="1" customWidth="1"/>
    <col min="2" max="2" width="16.28515625" style="1" customWidth="1"/>
    <col min="3" max="3" width="49.5703125" style="1" customWidth="1"/>
    <col min="4" max="4" width="12.85546875" style="1" customWidth="1"/>
    <col min="5" max="5" width="38.140625" style="1" customWidth="1"/>
    <col min="6" max="6" width="17.140625" customWidth="1"/>
    <col min="7" max="9" width="17.7109375" style="1" customWidth="1"/>
    <col min="10" max="10" width="16" style="1" customWidth="1"/>
    <col min="11" max="11" width="20.85546875" style="1" customWidth="1"/>
    <col min="12" max="12" width="17.28515625" style="1" customWidth="1"/>
    <col min="13" max="13" width="16.7109375" style="1" customWidth="1"/>
    <col min="14" max="14" width="17.7109375" style="1" customWidth="1"/>
    <col min="15" max="15" width="14" style="5" hidden="1" customWidth="1"/>
    <col min="16" max="16" width="14.85546875" style="5" hidden="1" customWidth="1"/>
    <col min="17" max="17" width="16" style="1" customWidth="1"/>
    <col min="18" max="18" width="15" style="1" customWidth="1"/>
    <col min="19" max="19" width="15.42578125" style="1" customWidth="1"/>
    <col min="20" max="20" width="12.42578125" style="1" customWidth="1"/>
    <col min="21" max="21" width="17.140625" style="1" customWidth="1"/>
    <col min="22" max="22" width="14.42578125" style="1" hidden="1" customWidth="1"/>
    <col min="23" max="23" width="8.5703125" style="1" customWidth="1"/>
    <col min="24" max="24" width="9.85546875" style="1" customWidth="1"/>
    <col min="25" max="25" width="7.28515625" style="1" customWidth="1"/>
    <col min="26" max="16384" width="11.5703125" style="1"/>
  </cols>
  <sheetData>
    <row r="1" spans="1:26" ht="15.75" x14ac:dyDescent="0.25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3" spans="1:26" ht="30" customHeight="1" x14ac:dyDescent="0.25">
      <c r="A3" s="51" t="s">
        <v>0</v>
      </c>
      <c r="B3" s="51"/>
      <c r="C3" s="51"/>
      <c r="D3" s="51"/>
      <c r="E3" s="51"/>
      <c r="F3" s="54" t="s">
        <v>45</v>
      </c>
      <c r="G3" s="53" t="s">
        <v>46</v>
      </c>
      <c r="H3" s="47" t="s">
        <v>34</v>
      </c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52" t="s">
        <v>48</v>
      </c>
      <c r="X3" s="52" t="s">
        <v>1</v>
      </c>
      <c r="Y3" s="59" t="s">
        <v>24</v>
      </c>
    </row>
    <row r="4" spans="1:26" ht="30" customHeight="1" x14ac:dyDescent="0.25">
      <c r="A4" s="51"/>
      <c r="B4" s="51"/>
      <c r="C4" s="51"/>
      <c r="D4" s="51"/>
      <c r="E4" s="51"/>
      <c r="F4" s="54"/>
      <c r="G4" s="53"/>
      <c r="H4" s="44" t="s">
        <v>20</v>
      </c>
      <c r="I4" s="45"/>
      <c r="J4" s="45"/>
      <c r="K4" s="45"/>
      <c r="L4" s="45"/>
      <c r="M4" s="45"/>
      <c r="N4" s="46"/>
      <c r="O4" s="55" t="s">
        <v>21</v>
      </c>
      <c r="P4" s="56"/>
      <c r="Q4" s="44" t="s">
        <v>22</v>
      </c>
      <c r="R4" s="45"/>
      <c r="S4" s="45"/>
      <c r="T4" s="45"/>
      <c r="U4" s="46"/>
      <c r="V4" s="57" t="s">
        <v>23</v>
      </c>
      <c r="W4" s="52"/>
      <c r="X4" s="52"/>
      <c r="Y4" s="60"/>
    </row>
    <row r="5" spans="1:26" ht="108" customHeight="1" x14ac:dyDescent="0.2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54"/>
      <c r="G5" s="53"/>
      <c r="H5" s="29" t="s">
        <v>25</v>
      </c>
      <c r="I5" s="29" t="s">
        <v>26</v>
      </c>
      <c r="J5" s="30" t="s">
        <v>47</v>
      </c>
      <c r="K5" s="30" t="s">
        <v>36</v>
      </c>
      <c r="L5" s="30" t="s">
        <v>27</v>
      </c>
      <c r="M5" s="30" t="s">
        <v>37</v>
      </c>
      <c r="N5" s="30" t="s">
        <v>28</v>
      </c>
      <c r="O5" s="31" t="s">
        <v>29</v>
      </c>
      <c r="P5" s="31" t="s">
        <v>30</v>
      </c>
      <c r="Q5" s="30" t="s">
        <v>35</v>
      </c>
      <c r="R5" s="30" t="s">
        <v>38</v>
      </c>
      <c r="S5" s="30" t="s">
        <v>39</v>
      </c>
      <c r="T5" s="30" t="s">
        <v>31</v>
      </c>
      <c r="U5" s="30" t="s">
        <v>32</v>
      </c>
      <c r="V5" s="58"/>
      <c r="W5" s="52"/>
      <c r="X5" s="52"/>
      <c r="Y5" s="3" t="s">
        <v>2</v>
      </c>
    </row>
    <row r="6" spans="1:26" s="81" customFormat="1" ht="47.25" customHeight="1" x14ac:dyDescent="0.25">
      <c r="A6" s="71">
        <v>1</v>
      </c>
      <c r="B6" s="72" t="s">
        <v>49</v>
      </c>
      <c r="C6" s="72" t="s">
        <v>75</v>
      </c>
      <c r="D6" s="73">
        <v>8175</v>
      </c>
      <c r="E6" s="74" t="s">
        <v>101</v>
      </c>
      <c r="F6" s="75">
        <v>1</v>
      </c>
      <c r="G6" s="75">
        <v>7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6">
        <v>7</v>
      </c>
      <c r="P6" s="75">
        <v>0</v>
      </c>
      <c r="Q6" s="76">
        <v>7</v>
      </c>
      <c r="R6" s="77">
        <v>7</v>
      </c>
      <c r="S6" s="77">
        <v>7</v>
      </c>
      <c r="T6" s="77">
        <v>7</v>
      </c>
      <c r="U6" s="77">
        <v>7</v>
      </c>
      <c r="V6" s="78"/>
      <c r="W6" s="75">
        <f>1*7</f>
        <v>7</v>
      </c>
      <c r="X6" s="79">
        <v>6.4</v>
      </c>
      <c r="Y6" s="70" t="s">
        <v>109</v>
      </c>
      <c r="Z6" s="80"/>
    </row>
    <row r="7" spans="1:26" s="81" customFormat="1" ht="47.25" customHeight="1" x14ac:dyDescent="0.25">
      <c r="A7" s="71">
        <f>+A6+1</f>
        <v>2</v>
      </c>
      <c r="B7" s="72" t="s">
        <v>49</v>
      </c>
      <c r="C7" s="72" t="s">
        <v>75</v>
      </c>
      <c r="D7" s="73">
        <v>8862</v>
      </c>
      <c r="E7" s="74" t="s">
        <v>102</v>
      </c>
      <c r="F7" s="75">
        <v>1</v>
      </c>
      <c r="G7" s="75">
        <v>7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7">
        <v>7</v>
      </c>
      <c r="P7" s="75">
        <v>0</v>
      </c>
      <c r="Q7" s="77">
        <v>7</v>
      </c>
      <c r="R7" s="77">
        <v>7</v>
      </c>
      <c r="S7" s="77">
        <v>7</v>
      </c>
      <c r="T7" s="77">
        <v>7</v>
      </c>
      <c r="U7" s="77">
        <v>7</v>
      </c>
      <c r="V7" s="82"/>
      <c r="W7" s="83">
        <f>1*7</f>
        <v>7</v>
      </c>
      <c r="X7" s="75">
        <v>6.4</v>
      </c>
      <c r="Y7" s="70" t="s">
        <v>109</v>
      </c>
      <c r="Z7" s="80"/>
    </row>
    <row r="8" spans="1:26" customFormat="1" ht="47.25" customHeight="1" x14ac:dyDescent="0.25">
      <c r="A8" s="39">
        <f t="shared" ref="A8:A24" si="0">+A7+1</f>
        <v>3</v>
      </c>
      <c r="B8" s="41" t="s">
        <v>61</v>
      </c>
      <c r="C8" s="41" t="s">
        <v>87</v>
      </c>
      <c r="D8" s="42">
        <v>8427</v>
      </c>
      <c r="E8" s="43" t="s">
        <v>103</v>
      </c>
      <c r="F8" s="20">
        <v>7</v>
      </c>
      <c r="G8" s="20">
        <v>7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2">
        <v>7</v>
      </c>
      <c r="P8" s="20">
        <v>0</v>
      </c>
      <c r="Q8" s="22">
        <v>7</v>
      </c>
      <c r="R8" s="22">
        <v>7</v>
      </c>
      <c r="S8" s="22">
        <v>7</v>
      </c>
      <c r="T8" s="22">
        <v>7</v>
      </c>
      <c r="U8" s="22">
        <v>7</v>
      </c>
      <c r="V8" s="14"/>
      <c r="W8" s="26">
        <f>0.89*7</f>
        <v>6.23</v>
      </c>
      <c r="X8" s="20">
        <v>6.9615000000000009</v>
      </c>
      <c r="Y8" s="23" t="s">
        <v>108</v>
      </c>
      <c r="Z8" s="24"/>
    </row>
    <row r="9" spans="1:26" customFormat="1" ht="47.25" customHeight="1" x14ac:dyDescent="0.25">
      <c r="A9" s="39">
        <f t="shared" si="0"/>
        <v>4</v>
      </c>
      <c r="B9" s="40" t="s">
        <v>62</v>
      </c>
      <c r="C9" s="40" t="s">
        <v>88</v>
      </c>
      <c r="D9" s="42">
        <v>8427</v>
      </c>
      <c r="E9" s="43" t="s">
        <v>103</v>
      </c>
      <c r="F9" s="20">
        <v>1</v>
      </c>
      <c r="G9" s="20">
        <v>7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2">
        <v>5</v>
      </c>
      <c r="P9" s="20">
        <v>0</v>
      </c>
      <c r="Q9" s="22">
        <v>5</v>
      </c>
      <c r="R9" s="22">
        <v>1</v>
      </c>
      <c r="S9" s="22">
        <v>1</v>
      </c>
      <c r="T9" s="22">
        <v>1</v>
      </c>
      <c r="U9" s="22">
        <v>1</v>
      </c>
      <c r="V9" s="14"/>
      <c r="W9" s="26">
        <f>1*7</f>
        <v>7</v>
      </c>
      <c r="X9" s="20">
        <v>2.8000000000000003</v>
      </c>
      <c r="Y9" s="25" t="s">
        <v>109</v>
      </c>
      <c r="Z9" s="24"/>
    </row>
    <row r="10" spans="1:26" customFormat="1" ht="47.25" customHeight="1" x14ac:dyDescent="0.25">
      <c r="A10" s="39">
        <f t="shared" si="0"/>
        <v>5</v>
      </c>
      <c r="B10" s="40" t="s">
        <v>63</v>
      </c>
      <c r="C10" s="40" t="s">
        <v>89</v>
      </c>
      <c r="D10" s="42">
        <v>8260</v>
      </c>
      <c r="E10" s="43" t="s">
        <v>104</v>
      </c>
      <c r="F10" s="20">
        <v>7</v>
      </c>
      <c r="G10" s="20">
        <v>7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2">
        <v>7</v>
      </c>
      <c r="P10" s="20">
        <v>0</v>
      </c>
      <c r="Q10" s="22">
        <v>7</v>
      </c>
      <c r="R10" s="22">
        <v>7</v>
      </c>
      <c r="S10" s="22">
        <v>7</v>
      </c>
      <c r="T10" s="22">
        <v>7</v>
      </c>
      <c r="U10" s="22">
        <v>7</v>
      </c>
      <c r="V10" s="14"/>
      <c r="W10" s="26">
        <f>0.854375*7</f>
        <v>5.9806249999999999</v>
      </c>
      <c r="X10" s="20">
        <v>6.9490312500000009</v>
      </c>
      <c r="Y10" s="23" t="s">
        <v>108</v>
      </c>
      <c r="Z10" s="24"/>
    </row>
    <row r="11" spans="1:26" customFormat="1" ht="47.25" customHeight="1" x14ac:dyDescent="0.25">
      <c r="A11" s="39">
        <f t="shared" si="0"/>
        <v>6</v>
      </c>
      <c r="B11" s="40" t="s">
        <v>67</v>
      </c>
      <c r="C11" s="40" t="s">
        <v>93</v>
      </c>
      <c r="D11" s="42">
        <v>8260</v>
      </c>
      <c r="E11" s="43" t="s">
        <v>104</v>
      </c>
      <c r="F11" s="20">
        <v>7</v>
      </c>
      <c r="G11" s="20">
        <v>7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2">
        <v>7</v>
      </c>
      <c r="P11" s="20">
        <v>0</v>
      </c>
      <c r="Q11" s="22">
        <v>7</v>
      </c>
      <c r="R11" s="22">
        <v>5</v>
      </c>
      <c r="S11" s="22">
        <v>5</v>
      </c>
      <c r="T11" s="22">
        <v>5</v>
      </c>
      <c r="U11" s="22">
        <v>7</v>
      </c>
      <c r="V11" s="14"/>
      <c r="W11" s="26">
        <f>1*7</f>
        <v>7</v>
      </c>
      <c r="X11" s="20">
        <v>6.1</v>
      </c>
      <c r="Y11" s="25" t="s">
        <v>109</v>
      </c>
      <c r="Z11" s="24"/>
    </row>
    <row r="12" spans="1:26" customFormat="1" ht="47.25" customHeight="1" x14ac:dyDescent="0.25">
      <c r="A12" s="39">
        <f t="shared" si="0"/>
        <v>7</v>
      </c>
      <c r="B12" s="41" t="s">
        <v>61</v>
      </c>
      <c r="C12" s="41" t="s">
        <v>87</v>
      </c>
      <c r="D12" s="42">
        <v>9353</v>
      </c>
      <c r="E12" s="43" t="s">
        <v>103</v>
      </c>
      <c r="F12" s="20">
        <v>7</v>
      </c>
      <c r="G12" s="27">
        <v>7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2">
        <v>7</v>
      </c>
      <c r="P12" s="20">
        <v>0</v>
      </c>
      <c r="Q12" s="22">
        <v>7</v>
      </c>
      <c r="R12" s="22">
        <v>7</v>
      </c>
      <c r="S12" s="22">
        <v>7</v>
      </c>
      <c r="T12" s="22">
        <v>7</v>
      </c>
      <c r="U12" s="22">
        <v>7</v>
      </c>
      <c r="V12" s="14"/>
      <c r="W12" s="26">
        <f>0.804117647058823*7</f>
        <v>5.6288235294117612</v>
      </c>
      <c r="X12" s="20">
        <v>6.9314411764705897</v>
      </c>
      <c r="Y12" s="23" t="s">
        <v>108</v>
      </c>
      <c r="Z12" s="24"/>
    </row>
    <row r="13" spans="1:26" customFormat="1" ht="47.25" customHeight="1" x14ac:dyDescent="0.25">
      <c r="A13" s="39">
        <f t="shared" si="0"/>
        <v>8</v>
      </c>
      <c r="B13" s="40" t="s">
        <v>70</v>
      </c>
      <c r="C13" s="40" t="s">
        <v>96</v>
      </c>
      <c r="D13" s="42">
        <v>9353</v>
      </c>
      <c r="E13" s="43" t="s">
        <v>103</v>
      </c>
      <c r="F13" s="20">
        <v>7</v>
      </c>
      <c r="G13" s="27">
        <v>5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2">
        <v>7</v>
      </c>
      <c r="P13" s="20">
        <v>0</v>
      </c>
      <c r="Q13" s="22">
        <v>7</v>
      </c>
      <c r="R13" s="22">
        <v>7</v>
      </c>
      <c r="S13" s="22">
        <v>7</v>
      </c>
      <c r="T13" s="22">
        <v>7</v>
      </c>
      <c r="U13" s="22">
        <v>7</v>
      </c>
      <c r="V13" s="14"/>
      <c r="W13" s="26">
        <f t="shared" ref="W13:W18" si="1">1*7</f>
        <v>7</v>
      </c>
      <c r="X13" s="20">
        <v>6.8000000000000007</v>
      </c>
      <c r="Y13" s="25" t="s">
        <v>109</v>
      </c>
      <c r="Z13" s="24"/>
    </row>
    <row r="14" spans="1:26" customFormat="1" ht="47.25" customHeight="1" x14ac:dyDescent="0.25">
      <c r="A14" s="39">
        <f t="shared" si="0"/>
        <v>9</v>
      </c>
      <c r="B14" s="40" t="s">
        <v>70</v>
      </c>
      <c r="C14" s="40" t="s">
        <v>96</v>
      </c>
      <c r="D14" s="42">
        <v>7200</v>
      </c>
      <c r="E14" s="43" t="s">
        <v>105</v>
      </c>
      <c r="F14" s="20">
        <v>7</v>
      </c>
      <c r="G14" s="20">
        <v>5</v>
      </c>
      <c r="H14" s="20">
        <v>7</v>
      </c>
      <c r="I14" s="20">
        <v>7</v>
      </c>
      <c r="J14" s="20">
        <v>7</v>
      </c>
      <c r="K14" s="20">
        <v>7</v>
      </c>
      <c r="L14" s="20">
        <v>7</v>
      </c>
      <c r="M14" s="20">
        <v>7</v>
      </c>
      <c r="N14" s="20">
        <v>7</v>
      </c>
      <c r="O14" s="22">
        <v>7</v>
      </c>
      <c r="P14" s="20">
        <v>7</v>
      </c>
      <c r="Q14" s="22">
        <v>7</v>
      </c>
      <c r="R14" s="22">
        <v>7</v>
      </c>
      <c r="S14" s="22">
        <v>7</v>
      </c>
      <c r="T14" s="22">
        <v>7</v>
      </c>
      <c r="U14" s="22">
        <v>7</v>
      </c>
      <c r="V14" s="14"/>
      <c r="W14" s="26">
        <f t="shared" si="1"/>
        <v>7</v>
      </c>
      <c r="X14" s="22">
        <v>6.4544843750000007</v>
      </c>
      <c r="Y14" s="23" t="s">
        <v>108</v>
      </c>
      <c r="Z14" s="24"/>
    </row>
    <row r="15" spans="1:26" customFormat="1" ht="47.25" customHeight="1" x14ac:dyDescent="0.25">
      <c r="A15" s="39">
        <f t="shared" si="0"/>
        <v>10</v>
      </c>
      <c r="B15" s="40" t="s">
        <v>74</v>
      </c>
      <c r="C15" s="40" t="s">
        <v>100</v>
      </c>
      <c r="D15" s="42">
        <v>7240</v>
      </c>
      <c r="E15" s="43" t="s">
        <v>106</v>
      </c>
      <c r="F15" s="20">
        <v>7</v>
      </c>
      <c r="G15" s="20">
        <v>7</v>
      </c>
      <c r="H15" s="20">
        <v>7</v>
      </c>
      <c r="I15" s="20">
        <v>7</v>
      </c>
      <c r="J15" s="20">
        <v>7</v>
      </c>
      <c r="K15" s="20">
        <v>7</v>
      </c>
      <c r="L15" s="20">
        <v>7</v>
      </c>
      <c r="M15" s="20">
        <v>7</v>
      </c>
      <c r="N15" s="20">
        <v>7</v>
      </c>
      <c r="O15" s="22">
        <v>7</v>
      </c>
      <c r="P15" s="20">
        <v>7</v>
      </c>
      <c r="Q15" s="22">
        <v>7</v>
      </c>
      <c r="R15" s="22">
        <v>7</v>
      </c>
      <c r="S15" s="22">
        <v>7</v>
      </c>
      <c r="T15" s="22">
        <v>7</v>
      </c>
      <c r="U15" s="22">
        <v>7</v>
      </c>
      <c r="V15" s="14"/>
      <c r="W15" s="26">
        <f t="shared" si="1"/>
        <v>7</v>
      </c>
      <c r="X15" s="22">
        <v>6.6544843750000009</v>
      </c>
      <c r="Y15" s="23" t="s">
        <v>108</v>
      </c>
      <c r="Z15" s="24"/>
    </row>
    <row r="16" spans="1:26" customFormat="1" ht="47.25" customHeight="1" x14ac:dyDescent="0.25">
      <c r="A16" s="39">
        <f t="shared" si="0"/>
        <v>11</v>
      </c>
      <c r="B16" s="40" t="s">
        <v>68</v>
      </c>
      <c r="C16" s="40" t="s">
        <v>94</v>
      </c>
      <c r="D16" s="42">
        <v>7240</v>
      </c>
      <c r="E16" s="43" t="s">
        <v>106</v>
      </c>
      <c r="F16" s="20">
        <v>7</v>
      </c>
      <c r="G16" s="20">
        <v>7</v>
      </c>
      <c r="H16" s="20">
        <v>7</v>
      </c>
      <c r="I16" s="20">
        <v>7</v>
      </c>
      <c r="J16" s="20">
        <v>7</v>
      </c>
      <c r="K16" s="20">
        <v>7</v>
      </c>
      <c r="L16" s="20">
        <v>1</v>
      </c>
      <c r="M16" s="20">
        <v>5</v>
      </c>
      <c r="N16" s="20">
        <v>7</v>
      </c>
      <c r="O16" s="22">
        <v>5</v>
      </c>
      <c r="P16" s="20">
        <v>7</v>
      </c>
      <c r="Q16" s="22">
        <v>5</v>
      </c>
      <c r="R16" s="22">
        <v>7</v>
      </c>
      <c r="S16" s="22">
        <v>5</v>
      </c>
      <c r="T16" s="22">
        <v>5</v>
      </c>
      <c r="U16" s="22">
        <v>7</v>
      </c>
      <c r="V16" s="14"/>
      <c r="W16" s="26">
        <f t="shared" si="1"/>
        <v>7</v>
      </c>
      <c r="X16" s="22">
        <v>5.786546875</v>
      </c>
      <c r="Y16" s="25" t="s">
        <v>109</v>
      </c>
      <c r="Z16" s="24"/>
    </row>
    <row r="17" spans="1:26" customFormat="1" ht="47.25" customHeight="1" x14ac:dyDescent="0.25">
      <c r="A17" s="39">
        <f t="shared" si="0"/>
        <v>12</v>
      </c>
      <c r="B17" s="40" t="s">
        <v>67</v>
      </c>
      <c r="C17" s="40" t="s">
        <v>93</v>
      </c>
      <c r="D17" s="42">
        <v>7240</v>
      </c>
      <c r="E17" s="43" t="s">
        <v>106</v>
      </c>
      <c r="F17" s="20">
        <v>7</v>
      </c>
      <c r="G17" s="20">
        <v>7</v>
      </c>
      <c r="H17" s="20">
        <v>7</v>
      </c>
      <c r="I17" s="20">
        <v>7</v>
      </c>
      <c r="J17" s="20">
        <v>7</v>
      </c>
      <c r="K17" s="20">
        <v>7</v>
      </c>
      <c r="L17" s="20">
        <v>1</v>
      </c>
      <c r="M17" s="20">
        <v>5</v>
      </c>
      <c r="N17" s="27">
        <v>7</v>
      </c>
      <c r="O17" s="22">
        <v>7</v>
      </c>
      <c r="P17" s="27">
        <v>7</v>
      </c>
      <c r="Q17" s="22">
        <v>7</v>
      </c>
      <c r="R17" s="21">
        <v>5</v>
      </c>
      <c r="S17" s="22">
        <v>5</v>
      </c>
      <c r="T17" s="22">
        <v>5</v>
      </c>
      <c r="U17" s="22">
        <v>7</v>
      </c>
      <c r="V17" s="14"/>
      <c r="W17" s="26">
        <f t="shared" si="1"/>
        <v>7</v>
      </c>
      <c r="X17" s="22">
        <v>5.786546875</v>
      </c>
      <c r="Y17" s="25" t="s">
        <v>109</v>
      </c>
      <c r="Z17" s="24"/>
    </row>
    <row r="18" spans="1:26" customFormat="1" ht="47.25" customHeight="1" x14ac:dyDescent="0.25">
      <c r="A18" s="39">
        <f t="shared" si="0"/>
        <v>13</v>
      </c>
      <c r="B18" s="40" t="s">
        <v>74</v>
      </c>
      <c r="C18" s="40" t="s">
        <v>100</v>
      </c>
      <c r="D18" s="42">
        <v>7239</v>
      </c>
      <c r="E18" s="43" t="s">
        <v>106</v>
      </c>
      <c r="F18" s="20">
        <v>7</v>
      </c>
      <c r="G18" s="20">
        <v>7</v>
      </c>
      <c r="H18" s="20">
        <v>7</v>
      </c>
      <c r="I18" s="20">
        <v>7</v>
      </c>
      <c r="J18" s="20">
        <v>7</v>
      </c>
      <c r="K18" s="20">
        <v>7</v>
      </c>
      <c r="L18" s="20">
        <v>7</v>
      </c>
      <c r="M18" s="20">
        <v>7</v>
      </c>
      <c r="N18" s="20">
        <v>7</v>
      </c>
      <c r="O18" s="22">
        <v>7</v>
      </c>
      <c r="P18" s="20">
        <v>7</v>
      </c>
      <c r="Q18" s="22">
        <v>7</v>
      </c>
      <c r="R18" s="22">
        <v>7</v>
      </c>
      <c r="S18" s="22">
        <v>7</v>
      </c>
      <c r="T18" s="22">
        <v>7</v>
      </c>
      <c r="U18" s="22">
        <v>7</v>
      </c>
      <c r="V18" s="14"/>
      <c r="W18" s="26">
        <f t="shared" si="1"/>
        <v>7</v>
      </c>
      <c r="X18" s="28">
        <v>6.6544843750000009</v>
      </c>
      <c r="Y18" s="23" t="s">
        <v>108</v>
      </c>
      <c r="Z18" s="24"/>
    </row>
    <row r="19" spans="1:26" customFormat="1" ht="47.25" customHeight="1" x14ac:dyDescent="0.25">
      <c r="A19" s="39">
        <f t="shared" si="0"/>
        <v>14</v>
      </c>
      <c r="B19" s="41" t="s">
        <v>55</v>
      </c>
      <c r="C19" s="41" t="s">
        <v>81</v>
      </c>
      <c r="D19" s="42">
        <v>7239</v>
      </c>
      <c r="E19" s="43" t="s">
        <v>106</v>
      </c>
      <c r="F19" s="20">
        <v>7</v>
      </c>
      <c r="G19" s="20">
        <v>7</v>
      </c>
      <c r="H19" s="20">
        <v>7</v>
      </c>
      <c r="I19" s="20">
        <v>7</v>
      </c>
      <c r="J19" s="20">
        <v>7</v>
      </c>
      <c r="K19" s="20">
        <v>7</v>
      </c>
      <c r="L19" s="20">
        <v>7</v>
      </c>
      <c r="M19" s="20">
        <v>7</v>
      </c>
      <c r="N19" s="20">
        <v>7</v>
      </c>
      <c r="O19" s="22">
        <v>7</v>
      </c>
      <c r="P19" s="20">
        <v>7</v>
      </c>
      <c r="Q19" s="22">
        <v>7</v>
      </c>
      <c r="R19" s="22">
        <v>7</v>
      </c>
      <c r="S19" s="22">
        <v>7</v>
      </c>
      <c r="T19" s="22">
        <v>7</v>
      </c>
      <c r="U19" s="22">
        <v>7</v>
      </c>
      <c r="V19" s="14"/>
      <c r="W19" s="26">
        <f>0.992978208232446*7</f>
        <v>6.9508474576271215</v>
      </c>
      <c r="X19" s="28">
        <v>6.6520267478813571</v>
      </c>
      <c r="Y19" s="25" t="s">
        <v>109</v>
      </c>
      <c r="Z19" s="24"/>
    </row>
    <row r="20" spans="1:26" customFormat="1" ht="47.25" customHeight="1" x14ac:dyDescent="0.25">
      <c r="A20" s="39">
        <f t="shared" si="0"/>
        <v>15</v>
      </c>
      <c r="B20" s="40" t="s">
        <v>67</v>
      </c>
      <c r="C20" s="40" t="s">
        <v>93</v>
      </c>
      <c r="D20" s="42">
        <v>7239</v>
      </c>
      <c r="E20" s="43" t="s">
        <v>106</v>
      </c>
      <c r="F20" s="20">
        <v>7</v>
      </c>
      <c r="G20" s="20">
        <v>7</v>
      </c>
      <c r="H20" s="20">
        <v>7</v>
      </c>
      <c r="I20" s="20">
        <v>7</v>
      </c>
      <c r="J20" s="20">
        <v>7</v>
      </c>
      <c r="K20" s="20">
        <v>7</v>
      </c>
      <c r="L20" s="20">
        <v>1</v>
      </c>
      <c r="M20" s="20">
        <v>5</v>
      </c>
      <c r="N20" s="20">
        <v>7</v>
      </c>
      <c r="O20" s="22">
        <v>7</v>
      </c>
      <c r="P20" s="20">
        <v>7</v>
      </c>
      <c r="Q20" s="22">
        <v>7</v>
      </c>
      <c r="R20" s="22">
        <v>5</v>
      </c>
      <c r="S20" s="22">
        <v>5</v>
      </c>
      <c r="T20" s="22">
        <v>5</v>
      </c>
      <c r="U20" s="22">
        <v>7</v>
      </c>
      <c r="V20" s="14"/>
      <c r="W20" s="26">
        <f>1*7</f>
        <v>7</v>
      </c>
      <c r="X20" s="22">
        <v>5.786546875</v>
      </c>
      <c r="Y20" s="25" t="s">
        <v>109</v>
      </c>
      <c r="Z20" s="24"/>
    </row>
    <row r="21" spans="1:26" customFormat="1" ht="47.25" customHeight="1" x14ac:dyDescent="0.25">
      <c r="A21" s="39">
        <f t="shared" si="0"/>
        <v>16</v>
      </c>
      <c r="B21" s="40" t="s">
        <v>74</v>
      </c>
      <c r="C21" s="40" t="s">
        <v>100</v>
      </c>
      <c r="D21" s="42">
        <v>7212</v>
      </c>
      <c r="E21" s="43" t="s">
        <v>107</v>
      </c>
      <c r="F21" s="20">
        <v>7</v>
      </c>
      <c r="G21" s="20">
        <v>7</v>
      </c>
      <c r="H21" s="20">
        <v>7</v>
      </c>
      <c r="I21" s="20">
        <v>7</v>
      </c>
      <c r="J21" s="20">
        <v>7</v>
      </c>
      <c r="K21" s="20">
        <v>7</v>
      </c>
      <c r="L21" s="20">
        <v>7</v>
      </c>
      <c r="M21" s="20">
        <v>7</v>
      </c>
      <c r="N21" s="20">
        <v>7</v>
      </c>
      <c r="O21" s="22">
        <v>7</v>
      </c>
      <c r="P21" s="20">
        <v>7</v>
      </c>
      <c r="Q21" s="22">
        <v>7</v>
      </c>
      <c r="R21" s="22">
        <v>7</v>
      </c>
      <c r="S21" s="22">
        <v>7</v>
      </c>
      <c r="T21" s="22">
        <v>7</v>
      </c>
      <c r="U21" s="22">
        <v>7</v>
      </c>
      <c r="V21" s="14"/>
      <c r="W21" s="26">
        <f>1*7</f>
        <v>7</v>
      </c>
      <c r="X21" s="22">
        <v>6.6544843750000009</v>
      </c>
      <c r="Y21" s="23" t="s">
        <v>108</v>
      </c>
      <c r="Z21" s="24"/>
    </row>
    <row r="22" spans="1:26" customFormat="1" ht="47.25" customHeight="1" x14ac:dyDescent="0.25">
      <c r="A22" s="39">
        <f t="shared" si="0"/>
        <v>17</v>
      </c>
      <c r="B22" s="41" t="s">
        <v>55</v>
      </c>
      <c r="C22" s="41" t="s">
        <v>81</v>
      </c>
      <c r="D22" s="42">
        <v>7212</v>
      </c>
      <c r="E22" s="43" t="s">
        <v>107</v>
      </c>
      <c r="F22" s="20">
        <v>7</v>
      </c>
      <c r="G22" s="20">
        <v>7</v>
      </c>
      <c r="H22" s="20">
        <v>7</v>
      </c>
      <c r="I22" s="20">
        <v>7</v>
      </c>
      <c r="J22" s="20">
        <v>7</v>
      </c>
      <c r="K22" s="20">
        <v>7</v>
      </c>
      <c r="L22" s="20">
        <v>1</v>
      </c>
      <c r="M22" s="20">
        <v>7</v>
      </c>
      <c r="N22" s="20">
        <v>7</v>
      </c>
      <c r="O22" s="27">
        <v>7</v>
      </c>
      <c r="P22" s="20">
        <v>7</v>
      </c>
      <c r="Q22" s="27">
        <v>7</v>
      </c>
      <c r="R22" s="27">
        <v>7</v>
      </c>
      <c r="S22" s="20">
        <v>7</v>
      </c>
      <c r="T22" s="20">
        <v>7</v>
      </c>
      <c r="U22" s="20">
        <v>7</v>
      </c>
      <c r="V22" s="14"/>
      <c r="W22" s="26">
        <f>0.992978208232446*7</f>
        <v>6.9508474576271215</v>
      </c>
      <c r="X22" s="22">
        <v>6.388776747881356</v>
      </c>
      <c r="Y22" s="25" t="s">
        <v>109</v>
      </c>
      <c r="Z22" s="24"/>
    </row>
    <row r="23" spans="1:26" customFormat="1" ht="47.25" customHeight="1" x14ac:dyDescent="0.25">
      <c r="A23" s="39">
        <f t="shared" si="0"/>
        <v>18</v>
      </c>
      <c r="B23" s="40" t="s">
        <v>60</v>
      </c>
      <c r="C23" s="40" t="s">
        <v>86</v>
      </c>
      <c r="D23" s="42">
        <v>7212</v>
      </c>
      <c r="E23" s="43" t="s">
        <v>107</v>
      </c>
      <c r="F23" s="20">
        <v>1</v>
      </c>
      <c r="G23" s="20">
        <v>7</v>
      </c>
      <c r="H23" s="20">
        <v>7</v>
      </c>
      <c r="I23" s="20">
        <v>7</v>
      </c>
      <c r="J23" s="20">
        <v>7</v>
      </c>
      <c r="K23" s="20">
        <v>7</v>
      </c>
      <c r="L23" s="20">
        <v>1</v>
      </c>
      <c r="M23" s="20">
        <v>7</v>
      </c>
      <c r="N23" s="20">
        <v>7</v>
      </c>
      <c r="O23" s="20">
        <v>7</v>
      </c>
      <c r="P23" s="20">
        <v>7</v>
      </c>
      <c r="Q23" s="20">
        <v>7</v>
      </c>
      <c r="R23" s="20">
        <v>7</v>
      </c>
      <c r="S23" s="20">
        <v>7</v>
      </c>
      <c r="T23" s="20">
        <v>7</v>
      </c>
      <c r="U23" s="20">
        <v>7</v>
      </c>
      <c r="V23" s="14"/>
      <c r="W23" s="26">
        <f>1*7</f>
        <v>7</v>
      </c>
      <c r="X23" s="22">
        <v>5.7912343749999993</v>
      </c>
      <c r="Y23" s="25" t="s">
        <v>109</v>
      </c>
      <c r="Z23" s="24"/>
    </row>
    <row r="24" spans="1:26" customFormat="1" ht="47.25" customHeight="1" x14ac:dyDescent="0.25">
      <c r="A24" s="39">
        <f t="shared" si="0"/>
        <v>19</v>
      </c>
      <c r="B24" s="40" t="s">
        <v>68</v>
      </c>
      <c r="C24" s="40" t="s">
        <v>94</v>
      </c>
      <c r="D24" s="42">
        <v>7212</v>
      </c>
      <c r="E24" s="43" t="s">
        <v>107</v>
      </c>
      <c r="F24" s="20">
        <v>7</v>
      </c>
      <c r="G24" s="20">
        <v>7</v>
      </c>
      <c r="H24" s="20">
        <v>7</v>
      </c>
      <c r="I24" s="20">
        <v>7</v>
      </c>
      <c r="J24" s="20">
        <v>7</v>
      </c>
      <c r="K24" s="20">
        <v>7</v>
      </c>
      <c r="L24" s="20">
        <v>1</v>
      </c>
      <c r="M24" s="20">
        <v>7</v>
      </c>
      <c r="N24" s="20">
        <v>7</v>
      </c>
      <c r="O24" s="20">
        <v>5</v>
      </c>
      <c r="P24" s="20">
        <v>7</v>
      </c>
      <c r="Q24" s="20">
        <v>5</v>
      </c>
      <c r="R24" s="20">
        <v>1</v>
      </c>
      <c r="S24" s="22">
        <v>5</v>
      </c>
      <c r="T24" s="22">
        <v>5</v>
      </c>
      <c r="U24" s="22">
        <v>7</v>
      </c>
      <c r="V24" s="14"/>
      <c r="W24" s="26">
        <f>1*7</f>
        <v>7</v>
      </c>
      <c r="X24" s="22">
        <v>5.153734375</v>
      </c>
      <c r="Y24" s="25" t="s">
        <v>109</v>
      </c>
      <c r="Z24" s="24"/>
    </row>
    <row r="25" spans="1:26" ht="14.1" customHeight="1" x14ac:dyDescent="0.25">
      <c r="A25" s="36"/>
      <c r="B25" s="37"/>
      <c r="C25" s="38"/>
      <c r="D25" s="10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3"/>
      <c r="Q25" s="14"/>
      <c r="R25" s="14"/>
      <c r="S25" s="14"/>
      <c r="T25" s="14"/>
      <c r="U25" s="14"/>
      <c r="V25" s="14"/>
      <c r="W25" s="15"/>
      <c r="X25" s="15"/>
      <c r="Y25" s="12"/>
      <c r="Z25" s="4"/>
    </row>
    <row r="26" spans="1:26" ht="14.1" customHeight="1" x14ac:dyDescent="0.25">
      <c r="A26" s="9"/>
      <c r="B26" s="10"/>
      <c r="C26" s="11"/>
      <c r="D26" s="10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3"/>
      <c r="Q26" s="14"/>
      <c r="R26" s="14"/>
      <c r="S26" s="14"/>
      <c r="T26" s="14"/>
      <c r="U26" s="14"/>
      <c r="V26" s="14"/>
      <c r="W26" s="15"/>
      <c r="X26" s="15"/>
      <c r="Y26" s="12"/>
      <c r="Z26" s="4"/>
    </row>
    <row r="27" spans="1:26" ht="14.1" customHeight="1" x14ac:dyDescent="0.25">
      <c r="A27" s="9"/>
      <c r="B27" s="10"/>
      <c r="C27" s="11"/>
      <c r="D27" s="10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3"/>
      <c r="P27" s="13"/>
      <c r="Q27" s="14"/>
      <c r="R27" s="14"/>
      <c r="S27" s="14"/>
      <c r="T27" s="14"/>
      <c r="U27" s="14"/>
      <c r="V27" s="14"/>
      <c r="W27" s="15"/>
      <c r="X27" s="15"/>
      <c r="Y27" s="12"/>
      <c r="Z27" s="4"/>
    </row>
    <row r="29" spans="1:26" x14ac:dyDescent="0.25">
      <c r="B29" s="19" t="s">
        <v>33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1:26" x14ac:dyDescent="0.25">
      <c r="B30" s="50" t="s">
        <v>9</v>
      </c>
      <c r="C30" s="50"/>
      <c r="D30" s="50"/>
      <c r="E30" s="50"/>
    </row>
  </sheetData>
  <autoFilter ref="A5:Z24" xr:uid="{00000000-0001-0000-0000-000000000000}"/>
  <mergeCells count="13">
    <mergeCell ref="H4:N4"/>
    <mergeCell ref="H3:V3"/>
    <mergeCell ref="B30:E30"/>
    <mergeCell ref="A1:Y1"/>
    <mergeCell ref="A3:E4"/>
    <mergeCell ref="W3:W5"/>
    <mergeCell ref="X3:X5"/>
    <mergeCell ref="G3:G5"/>
    <mergeCell ref="F3:F5"/>
    <mergeCell ref="O4:P4"/>
    <mergeCell ref="Q4:U4"/>
    <mergeCell ref="V4:V5"/>
    <mergeCell ref="Y3:Y4"/>
  </mergeCells>
  <pageMargins left="0.23622047244094491" right="0.23622047244094491" top="0.74803149606299213" bottom="0.74803149606299213" header="0.31496062992125984" footer="0.31496062992125984"/>
  <pageSetup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zoomScaleNormal="100" workbookViewId="0">
      <selection activeCell="E12" sqref="E12"/>
    </sheetView>
  </sheetViews>
  <sheetFormatPr baseColWidth="10" defaultColWidth="11.5703125" defaultRowHeight="15" x14ac:dyDescent="0.25"/>
  <cols>
    <col min="1" max="1" width="5" style="1" customWidth="1"/>
    <col min="2" max="2" width="13.5703125" style="1" customWidth="1"/>
    <col min="3" max="3" width="36.5703125" style="1" customWidth="1"/>
    <col min="4" max="4" width="11" style="1" customWidth="1"/>
    <col min="5" max="15" width="9.7109375" style="1" customWidth="1"/>
    <col min="16" max="16" width="10" style="1" customWidth="1"/>
    <col min="17" max="17" width="11" style="1" customWidth="1"/>
    <col min="18" max="18" width="15.85546875" style="1" customWidth="1"/>
    <col min="19" max="16384" width="11.5703125" style="1"/>
  </cols>
  <sheetData>
    <row r="1" spans="1:18" ht="15.75" thickBot="1" x14ac:dyDescent="0.3"/>
    <row r="2" spans="1:18" ht="15.75" thickBot="1" x14ac:dyDescent="0.3">
      <c r="A2" s="67" t="s">
        <v>10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89"/>
    </row>
    <row r="3" spans="1:18" ht="15" customHeight="1" x14ac:dyDescent="0.25">
      <c r="A3" s="61" t="s">
        <v>3</v>
      </c>
      <c r="B3" s="61" t="s">
        <v>11</v>
      </c>
      <c r="C3" s="61" t="s">
        <v>12</v>
      </c>
      <c r="D3" s="61" t="s">
        <v>13</v>
      </c>
      <c r="E3" s="63" t="s">
        <v>41</v>
      </c>
      <c r="F3" s="64"/>
      <c r="G3" s="63" t="s">
        <v>43</v>
      </c>
      <c r="H3" s="64"/>
      <c r="I3" s="63" t="s">
        <v>42</v>
      </c>
      <c r="J3" s="64"/>
      <c r="K3" s="63" t="s">
        <v>44</v>
      </c>
      <c r="L3" s="64"/>
      <c r="M3" s="63" t="s">
        <v>14</v>
      </c>
      <c r="N3" s="64"/>
      <c r="O3" s="63" t="s">
        <v>15</v>
      </c>
      <c r="P3" s="64"/>
      <c r="Q3" s="63" t="s">
        <v>16</v>
      </c>
      <c r="R3" s="90"/>
    </row>
    <row r="4" spans="1:18" ht="15.75" thickBot="1" x14ac:dyDescent="0.3">
      <c r="A4" s="69"/>
      <c r="B4" s="69"/>
      <c r="C4" s="69"/>
      <c r="D4" s="69"/>
      <c r="E4" s="65"/>
      <c r="F4" s="66"/>
      <c r="G4" s="65"/>
      <c r="H4" s="66"/>
      <c r="I4" s="65"/>
      <c r="J4" s="66"/>
      <c r="K4" s="65"/>
      <c r="L4" s="66"/>
      <c r="M4" s="65"/>
      <c r="N4" s="66"/>
      <c r="O4" s="65"/>
      <c r="P4" s="66"/>
      <c r="Q4" s="65"/>
      <c r="R4" s="91"/>
    </row>
    <row r="5" spans="1:18" ht="18.75" thickBot="1" x14ac:dyDescent="0.3">
      <c r="A5" s="62"/>
      <c r="B5" s="62"/>
      <c r="C5" s="62"/>
      <c r="D5" s="62"/>
      <c r="E5" s="35" t="s">
        <v>17</v>
      </c>
      <c r="F5" s="35" t="s">
        <v>18</v>
      </c>
      <c r="G5" s="35" t="s">
        <v>17</v>
      </c>
      <c r="H5" s="35" t="s">
        <v>18</v>
      </c>
      <c r="I5" s="35" t="s">
        <v>17</v>
      </c>
      <c r="J5" s="35" t="s">
        <v>18</v>
      </c>
      <c r="K5" s="35" t="s">
        <v>17</v>
      </c>
      <c r="L5" s="35" t="s">
        <v>18</v>
      </c>
      <c r="M5" s="35" t="s">
        <v>17</v>
      </c>
      <c r="N5" s="35" t="s">
        <v>18</v>
      </c>
      <c r="O5" s="35" t="s">
        <v>17</v>
      </c>
      <c r="P5" s="35" t="s">
        <v>18</v>
      </c>
      <c r="Q5" s="84" t="s">
        <v>19</v>
      </c>
      <c r="R5" s="92" t="s">
        <v>126</v>
      </c>
    </row>
    <row r="6" spans="1:18" ht="30.75" customHeight="1" x14ac:dyDescent="0.25">
      <c r="A6" s="32">
        <v>1</v>
      </c>
      <c r="B6" s="33" t="s">
        <v>110</v>
      </c>
      <c r="C6" s="33" t="s">
        <v>118</v>
      </c>
      <c r="D6" s="34">
        <v>3</v>
      </c>
      <c r="E6" s="34">
        <v>0</v>
      </c>
      <c r="F6" s="34">
        <v>3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0</v>
      </c>
      <c r="Q6" s="85">
        <v>0</v>
      </c>
      <c r="R6" s="88"/>
    </row>
    <row r="7" spans="1:18" ht="30.75" customHeight="1" x14ac:dyDescent="0.25">
      <c r="A7" s="6">
        <v>2</v>
      </c>
      <c r="B7" s="16" t="s">
        <v>50</v>
      </c>
      <c r="C7" s="16" t="s">
        <v>76</v>
      </c>
      <c r="D7" s="7">
        <v>4</v>
      </c>
      <c r="E7" s="7">
        <v>4</v>
      </c>
      <c r="F7" s="7">
        <v>0</v>
      </c>
      <c r="G7" s="7">
        <v>0</v>
      </c>
      <c r="H7" s="7">
        <v>4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86">
        <v>0</v>
      </c>
      <c r="R7" s="88"/>
    </row>
    <row r="8" spans="1:18" ht="50.25" customHeight="1" x14ac:dyDescent="0.25">
      <c r="A8" s="93">
        <v>3</v>
      </c>
      <c r="B8" s="94" t="s">
        <v>49</v>
      </c>
      <c r="C8" s="94" t="s">
        <v>75</v>
      </c>
      <c r="D8" s="95">
        <v>2</v>
      </c>
      <c r="E8" s="95">
        <v>2</v>
      </c>
      <c r="F8" s="95">
        <v>0</v>
      </c>
      <c r="G8" s="95">
        <v>2</v>
      </c>
      <c r="H8" s="95">
        <v>0</v>
      </c>
      <c r="I8" s="95">
        <v>2</v>
      </c>
      <c r="J8" s="95">
        <v>0</v>
      </c>
      <c r="K8" s="95">
        <v>2</v>
      </c>
      <c r="L8" s="95">
        <v>0</v>
      </c>
      <c r="M8" s="95">
        <v>2</v>
      </c>
      <c r="N8" s="95">
        <v>0</v>
      </c>
      <c r="O8" s="95">
        <v>2</v>
      </c>
      <c r="P8" s="95">
        <v>0</v>
      </c>
      <c r="Q8" s="96">
        <v>0</v>
      </c>
      <c r="R8" s="97" t="s">
        <v>127</v>
      </c>
    </row>
    <row r="9" spans="1:18" ht="30.75" customHeight="1" x14ac:dyDescent="0.25">
      <c r="A9" s="6">
        <v>4</v>
      </c>
      <c r="B9" s="16" t="s">
        <v>59</v>
      </c>
      <c r="C9" s="16" t="s">
        <v>85</v>
      </c>
      <c r="D9" s="7">
        <v>6</v>
      </c>
      <c r="E9" s="7">
        <v>6</v>
      </c>
      <c r="F9" s="7">
        <v>0</v>
      </c>
      <c r="G9" s="7">
        <v>0</v>
      </c>
      <c r="H9" s="7">
        <v>6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86">
        <v>0</v>
      </c>
      <c r="R9" s="88"/>
    </row>
    <row r="10" spans="1:18" ht="30.75" customHeight="1" x14ac:dyDescent="0.25">
      <c r="A10" s="6">
        <v>5</v>
      </c>
      <c r="B10" s="16" t="s">
        <v>69</v>
      </c>
      <c r="C10" s="16" t="s">
        <v>95</v>
      </c>
      <c r="D10" s="7">
        <v>1</v>
      </c>
      <c r="E10" s="7">
        <v>1</v>
      </c>
      <c r="F10" s="7">
        <v>0</v>
      </c>
      <c r="G10" s="7">
        <v>0</v>
      </c>
      <c r="H10" s="7">
        <v>1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86">
        <v>0</v>
      </c>
      <c r="R10" s="88"/>
    </row>
    <row r="11" spans="1:18" ht="30.75" customHeight="1" x14ac:dyDescent="0.25">
      <c r="A11" s="6">
        <v>6</v>
      </c>
      <c r="B11" s="16" t="s">
        <v>62</v>
      </c>
      <c r="C11" s="16" t="s">
        <v>88</v>
      </c>
      <c r="D11" s="7">
        <v>1</v>
      </c>
      <c r="E11" s="7">
        <v>1</v>
      </c>
      <c r="F11" s="7">
        <v>0</v>
      </c>
      <c r="G11" s="7">
        <v>1</v>
      </c>
      <c r="H11" s="7">
        <v>0</v>
      </c>
      <c r="I11" s="7">
        <v>1</v>
      </c>
      <c r="J11" s="7">
        <v>0</v>
      </c>
      <c r="K11" s="7">
        <v>1</v>
      </c>
      <c r="L11" s="7">
        <v>0</v>
      </c>
      <c r="M11" s="7">
        <v>1</v>
      </c>
      <c r="N11" s="7">
        <v>0</v>
      </c>
      <c r="O11" s="7">
        <v>1</v>
      </c>
      <c r="P11" s="7">
        <v>0</v>
      </c>
      <c r="Q11" s="86">
        <v>0</v>
      </c>
      <c r="R11" s="88"/>
    </row>
    <row r="12" spans="1:18" ht="30.75" customHeight="1" x14ac:dyDescent="0.25">
      <c r="A12" s="6">
        <v>7</v>
      </c>
      <c r="B12" s="16" t="s">
        <v>68</v>
      </c>
      <c r="C12" s="16" t="s">
        <v>94</v>
      </c>
      <c r="D12" s="7">
        <v>3</v>
      </c>
      <c r="E12" s="7">
        <v>3</v>
      </c>
      <c r="F12" s="7">
        <v>0</v>
      </c>
      <c r="G12" s="7">
        <v>2</v>
      </c>
      <c r="H12" s="7">
        <v>1</v>
      </c>
      <c r="I12" s="7">
        <v>2</v>
      </c>
      <c r="J12" s="7">
        <v>0</v>
      </c>
      <c r="K12" s="7">
        <v>2</v>
      </c>
      <c r="L12" s="7">
        <v>0</v>
      </c>
      <c r="M12" s="7">
        <v>2</v>
      </c>
      <c r="N12" s="7">
        <v>0</v>
      </c>
      <c r="O12" s="7">
        <v>2</v>
      </c>
      <c r="P12" s="7">
        <v>0</v>
      </c>
      <c r="Q12" s="86">
        <v>0</v>
      </c>
      <c r="R12" s="88"/>
    </row>
    <row r="13" spans="1:18" ht="30.75" customHeight="1" x14ac:dyDescent="0.25">
      <c r="A13" s="6">
        <v>8</v>
      </c>
      <c r="B13" s="16" t="s">
        <v>111</v>
      </c>
      <c r="C13" s="16" t="s">
        <v>119</v>
      </c>
      <c r="D13" s="7">
        <v>3</v>
      </c>
      <c r="E13" s="7">
        <v>0</v>
      </c>
      <c r="F13" s="7">
        <v>3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86">
        <v>0</v>
      </c>
      <c r="R13" s="88"/>
    </row>
    <row r="14" spans="1:18" ht="30.75" customHeight="1" x14ac:dyDescent="0.25">
      <c r="A14" s="6">
        <v>9</v>
      </c>
      <c r="B14" s="16" t="s">
        <v>58</v>
      </c>
      <c r="C14" s="16" t="s">
        <v>84</v>
      </c>
      <c r="D14" s="7">
        <v>4</v>
      </c>
      <c r="E14" s="7">
        <v>4</v>
      </c>
      <c r="F14" s="7">
        <v>0</v>
      </c>
      <c r="G14" s="7">
        <v>0</v>
      </c>
      <c r="H14" s="7">
        <v>4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86">
        <v>0</v>
      </c>
      <c r="R14" s="88"/>
    </row>
    <row r="15" spans="1:18" ht="30.75" customHeight="1" x14ac:dyDescent="0.25">
      <c r="A15" s="6">
        <v>10</v>
      </c>
      <c r="B15" s="16" t="s">
        <v>72</v>
      </c>
      <c r="C15" s="16" t="s">
        <v>98</v>
      </c>
      <c r="D15" s="7">
        <v>1</v>
      </c>
      <c r="E15" s="7">
        <v>1</v>
      </c>
      <c r="F15" s="7">
        <v>0</v>
      </c>
      <c r="G15" s="7">
        <v>0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86">
        <v>0</v>
      </c>
      <c r="R15" s="88"/>
    </row>
    <row r="16" spans="1:18" ht="30.75" customHeight="1" x14ac:dyDescent="0.25">
      <c r="A16" s="6">
        <v>11</v>
      </c>
      <c r="B16" s="16" t="s">
        <v>64</v>
      </c>
      <c r="C16" s="16" t="s">
        <v>90</v>
      </c>
      <c r="D16" s="7">
        <v>2</v>
      </c>
      <c r="E16" s="7">
        <v>2</v>
      </c>
      <c r="F16" s="7">
        <v>0</v>
      </c>
      <c r="G16" s="7">
        <v>0</v>
      </c>
      <c r="H16" s="7">
        <v>2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6">
        <v>0</v>
      </c>
      <c r="R16" s="88"/>
    </row>
    <row r="17" spans="1:18" ht="30.75" customHeight="1" x14ac:dyDescent="0.25">
      <c r="A17" s="6">
        <v>12</v>
      </c>
      <c r="B17" s="16" t="s">
        <v>71</v>
      </c>
      <c r="C17" s="16" t="s">
        <v>97</v>
      </c>
      <c r="D17" s="7">
        <v>2</v>
      </c>
      <c r="E17" s="7">
        <v>2</v>
      </c>
      <c r="F17" s="7">
        <v>0</v>
      </c>
      <c r="G17" s="7">
        <v>0</v>
      </c>
      <c r="H17" s="7">
        <v>2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86">
        <v>0</v>
      </c>
      <c r="R17" s="88"/>
    </row>
    <row r="18" spans="1:18" ht="30.75" customHeight="1" x14ac:dyDescent="0.25">
      <c r="A18" s="6">
        <v>13</v>
      </c>
      <c r="B18" s="16" t="s">
        <v>112</v>
      </c>
      <c r="C18" s="16" t="s">
        <v>120</v>
      </c>
      <c r="D18" s="7">
        <v>4</v>
      </c>
      <c r="E18" s="7">
        <v>0</v>
      </c>
      <c r="F18" s="7">
        <v>4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86">
        <v>0</v>
      </c>
      <c r="R18" s="88"/>
    </row>
    <row r="19" spans="1:18" ht="30.75" customHeight="1" x14ac:dyDescent="0.25">
      <c r="A19" s="6">
        <v>14</v>
      </c>
      <c r="B19" s="16" t="s">
        <v>65</v>
      </c>
      <c r="C19" s="16" t="s">
        <v>91</v>
      </c>
      <c r="D19" s="7">
        <v>2</v>
      </c>
      <c r="E19" s="7">
        <v>2</v>
      </c>
      <c r="F19" s="7">
        <v>0</v>
      </c>
      <c r="G19" s="7">
        <v>0</v>
      </c>
      <c r="H19" s="7">
        <v>2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86">
        <v>0</v>
      </c>
      <c r="R19" s="88"/>
    </row>
    <row r="20" spans="1:18" ht="30.75" customHeight="1" x14ac:dyDescent="0.25">
      <c r="A20" s="6">
        <v>15</v>
      </c>
      <c r="B20" s="16" t="s">
        <v>113</v>
      </c>
      <c r="C20" s="16" t="s">
        <v>121</v>
      </c>
      <c r="D20" s="7">
        <v>2</v>
      </c>
      <c r="E20" s="7">
        <v>0</v>
      </c>
      <c r="F20" s="7">
        <v>2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86">
        <v>0</v>
      </c>
      <c r="R20" s="88"/>
    </row>
    <row r="21" spans="1:18" ht="30.75" customHeight="1" x14ac:dyDescent="0.25">
      <c r="A21" s="6">
        <v>16</v>
      </c>
      <c r="B21" s="16" t="s">
        <v>57</v>
      </c>
      <c r="C21" s="16" t="s">
        <v>83</v>
      </c>
      <c r="D21" s="7">
        <v>2</v>
      </c>
      <c r="E21" s="7">
        <v>2</v>
      </c>
      <c r="F21" s="7">
        <v>0</v>
      </c>
      <c r="G21" s="7">
        <v>0</v>
      </c>
      <c r="H21" s="7">
        <v>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86">
        <v>0</v>
      </c>
      <c r="R21" s="88"/>
    </row>
    <row r="22" spans="1:18" ht="30.75" customHeight="1" x14ac:dyDescent="0.25">
      <c r="A22" s="6">
        <v>17</v>
      </c>
      <c r="B22" s="16" t="s">
        <v>114</v>
      </c>
      <c r="C22" s="16" t="s">
        <v>122</v>
      </c>
      <c r="D22" s="7">
        <v>1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86">
        <v>0</v>
      </c>
      <c r="R22" s="88"/>
    </row>
    <row r="23" spans="1:18" ht="30.75" customHeight="1" x14ac:dyDescent="0.25">
      <c r="A23" s="6">
        <v>18</v>
      </c>
      <c r="B23" s="16" t="s">
        <v>115</v>
      </c>
      <c r="C23" s="16" t="s">
        <v>123</v>
      </c>
      <c r="D23" s="7">
        <v>8</v>
      </c>
      <c r="E23" s="7">
        <v>0</v>
      </c>
      <c r="F23" s="7">
        <v>8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86">
        <v>0</v>
      </c>
      <c r="R23" s="88"/>
    </row>
    <row r="24" spans="1:18" ht="30.75" customHeight="1" x14ac:dyDescent="0.25">
      <c r="A24" s="6">
        <v>19</v>
      </c>
      <c r="B24" s="16" t="s">
        <v>63</v>
      </c>
      <c r="C24" s="16" t="s">
        <v>89</v>
      </c>
      <c r="D24" s="7">
        <v>4</v>
      </c>
      <c r="E24" s="7">
        <v>4</v>
      </c>
      <c r="F24" s="7">
        <v>0</v>
      </c>
      <c r="G24" s="7">
        <v>1</v>
      </c>
      <c r="H24" s="7">
        <v>3</v>
      </c>
      <c r="I24" s="7">
        <v>1</v>
      </c>
      <c r="J24" s="7">
        <v>0</v>
      </c>
      <c r="K24" s="7">
        <v>1</v>
      </c>
      <c r="L24" s="7">
        <v>0</v>
      </c>
      <c r="M24" s="7">
        <v>1</v>
      </c>
      <c r="N24" s="7">
        <v>0</v>
      </c>
      <c r="O24" s="7">
        <v>1</v>
      </c>
      <c r="P24" s="7">
        <v>0</v>
      </c>
      <c r="Q24" s="86">
        <v>1</v>
      </c>
      <c r="R24" s="88"/>
    </row>
    <row r="25" spans="1:18" ht="30.75" customHeight="1" x14ac:dyDescent="0.25">
      <c r="A25" s="6">
        <v>20</v>
      </c>
      <c r="B25" s="16" t="s">
        <v>66</v>
      </c>
      <c r="C25" s="16" t="s">
        <v>92</v>
      </c>
      <c r="D25" s="7">
        <v>3</v>
      </c>
      <c r="E25" s="7">
        <v>3</v>
      </c>
      <c r="F25" s="7">
        <v>0</v>
      </c>
      <c r="G25" s="7">
        <v>0</v>
      </c>
      <c r="H25" s="7">
        <v>3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86">
        <v>0</v>
      </c>
      <c r="R25" s="88"/>
    </row>
    <row r="26" spans="1:18" ht="30.75" customHeight="1" x14ac:dyDescent="0.25">
      <c r="A26" s="6">
        <v>21</v>
      </c>
      <c r="B26" s="16" t="s">
        <v>73</v>
      </c>
      <c r="C26" s="16" t="s">
        <v>99</v>
      </c>
      <c r="D26" s="7">
        <v>1</v>
      </c>
      <c r="E26" s="7">
        <v>1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86">
        <v>0</v>
      </c>
      <c r="R26" s="88"/>
    </row>
    <row r="27" spans="1:18" ht="30.75" customHeight="1" x14ac:dyDescent="0.25">
      <c r="A27" s="6">
        <v>22</v>
      </c>
      <c r="B27" s="16" t="s">
        <v>53</v>
      </c>
      <c r="C27" s="16" t="s">
        <v>79</v>
      </c>
      <c r="D27" s="7">
        <v>7</v>
      </c>
      <c r="E27" s="7">
        <v>7</v>
      </c>
      <c r="F27" s="7">
        <v>0</v>
      </c>
      <c r="G27" s="7">
        <v>0</v>
      </c>
      <c r="H27" s="7">
        <v>7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86">
        <v>0</v>
      </c>
      <c r="R27" s="88"/>
    </row>
    <row r="28" spans="1:18" ht="30.75" customHeight="1" x14ac:dyDescent="0.25">
      <c r="A28" s="6">
        <v>23</v>
      </c>
      <c r="B28" s="16" t="s">
        <v>74</v>
      </c>
      <c r="C28" s="16" t="s">
        <v>100</v>
      </c>
      <c r="D28" s="7">
        <v>3</v>
      </c>
      <c r="E28" s="7">
        <v>3</v>
      </c>
      <c r="F28" s="7">
        <v>0</v>
      </c>
      <c r="G28" s="7">
        <v>3</v>
      </c>
      <c r="H28" s="7">
        <v>0</v>
      </c>
      <c r="I28" s="7">
        <v>3</v>
      </c>
      <c r="J28" s="7">
        <v>0</v>
      </c>
      <c r="K28" s="7">
        <v>3</v>
      </c>
      <c r="L28" s="7">
        <v>0</v>
      </c>
      <c r="M28" s="7">
        <v>3</v>
      </c>
      <c r="N28" s="7">
        <v>0</v>
      </c>
      <c r="O28" s="7">
        <v>3</v>
      </c>
      <c r="P28" s="7">
        <v>0</v>
      </c>
      <c r="Q28" s="86">
        <v>3</v>
      </c>
      <c r="R28" s="88"/>
    </row>
    <row r="29" spans="1:18" ht="30.75" customHeight="1" x14ac:dyDescent="0.25">
      <c r="A29" s="6">
        <v>24</v>
      </c>
      <c r="B29" s="16" t="s">
        <v>116</v>
      </c>
      <c r="C29" s="16" t="s">
        <v>124</v>
      </c>
      <c r="D29" s="7">
        <v>3</v>
      </c>
      <c r="E29" s="7">
        <v>0</v>
      </c>
      <c r="F29" s="7">
        <v>3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86">
        <v>0</v>
      </c>
      <c r="R29" s="88"/>
    </row>
    <row r="30" spans="1:18" ht="30.75" customHeight="1" x14ac:dyDescent="0.25">
      <c r="A30" s="6">
        <v>25</v>
      </c>
      <c r="B30" s="16" t="s">
        <v>61</v>
      </c>
      <c r="C30" s="16" t="s">
        <v>87</v>
      </c>
      <c r="D30" s="7">
        <v>3</v>
      </c>
      <c r="E30" s="7">
        <v>3</v>
      </c>
      <c r="F30" s="7">
        <v>0</v>
      </c>
      <c r="G30" s="7">
        <v>2</v>
      </c>
      <c r="H30" s="7">
        <v>1</v>
      </c>
      <c r="I30" s="7">
        <v>2</v>
      </c>
      <c r="J30" s="7">
        <v>0</v>
      </c>
      <c r="K30" s="7">
        <v>2</v>
      </c>
      <c r="L30" s="7">
        <v>0</v>
      </c>
      <c r="M30" s="7">
        <v>2</v>
      </c>
      <c r="N30" s="7">
        <v>0</v>
      </c>
      <c r="O30" s="7">
        <v>2</v>
      </c>
      <c r="P30" s="7">
        <v>0</v>
      </c>
      <c r="Q30" s="86">
        <v>2</v>
      </c>
      <c r="R30" s="88"/>
    </row>
    <row r="31" spans="1:18" ht="30.75" customHeight="1" x14ac:dyDescent="0.25">
      <c r="A31" s="6">
        <v>26</v>
      </c>
      <c r="B31" s="16" t="s">
        <v>51</v>
      </c>
      <c r="C31" s="16" t="s">
        <v>77</v>
      </c>
      <c r="D31" s="7">
        <v>1</v>
      </c>
      <c r="E31" s="7">
        <v>1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86">
        <v>0</v>
      </c>
      <c r="R31" s="88"/>
    </row>
    <row r="32" spans="1:18" ht="30.75" customHeight="1" x14ac:dyDescent="0.25">
      <c r="A32" s="6">
        <v>27</v>
      </c>
      <c r="B32" s="16" t="s">
        <v>52</v>
      </c>
      <c r="C32" s="16" t="s">
        <v>78</v>
      </c>
      <c r="D32" s="7">
        <v>7</v>
      </c>
      <c r="E32" s="7">
        <v>7</v>
      </c>
      <c r="F32" s="7">
        <v>0</v>
      </c>
      <c r="G32" s="7">
        <v>0</v>
      </c>
      <c r="H32" s="7">
        <v>7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86">
        <v>0</v>
      </c>
      <c r="R32" s="88"/>
    </row>
    <row r="33" spans="1:18" ht="30.75" customHeight="1" x14ac:dyDescent="0.25">
      <c r="A33" s="6">
        <v>28</v>
      </c>
      <c r="B33" s="16" t="s">
        <v>70</v>
      </c>
      <c r="C33" s="16" t="s">
        <v>96</v>
      </c>
      <c r="D33" s="7">
        <v>2</v>
      </c>
      <c r="E33" s="7">
        <v>2</v>
      </c>
      <c r="F33" s="7">
        <v>0</v>
      </c>
      <c r="G33" s="7">
        <v>2</v>
      </c>
      <c r="H33" s="7">
        <v>0</v>
      </c>
      <c r="I33" s="7">
        <v>2</v>
      </c>
      <c r="J33" s="7">
        <v>0</v>
      </c>
      <c r="K33" s="7">
        <v>2</v>
      </c>
      <c r="L33" s="7">
        <v>0</v>
      </c>
      <c r="M33" s="7">
        <v>2</v>
      </c>
      <c r="N33" s="7">
        <v>0</v>
      </c>
      <c r="O33" s="7">
        <v>2</v>
      </c>
      <c r="P33" s="7">
        <v>0</v>
      </c>
      <c r="Q33" s="86">
        <v>1</v>
      </c>
      <c r="R33" s="88"/>
    </row>
    <row r="34" spans="1:18" ht="30.75" customHeight="1" x14ac:dyDescent="0.25">
      <c r="A34" s="6">
        <v>29</v>
      </c>
      <c r="B34" s="16" t="s">
        <v>55</v>
      </c>
      <c r="C34" s="16" t="s">
        <v>81</v>
      </c>
      <c r="D34" s="7">
        <v>11</v>
      </c>
      <c r="E34" s="7">
        <v>11</v>
      </c>
      <c r="F34" s="7">
        <v>0</v>
      </c>
      <c r="G34" s="7">
        <v>2</v>
      </c>
      <c r="H34" s="7">
        <v>9</v>
      </c>
      <c r="I34" s="7">
        <v>2</v>
      </c>
      <c r="J34" s="7">
        <v>0</v>
      </c>
      <c r="K34" s="7">
        <v>2</v>
      </c>
      <c r="L34" s="7">
        <v>0</v>
      </c>
      <c r="M34" s="7">
        <v>2</v>
      </c>
      <c r="N34" s="7">
        <v>0</v>
      </c>
      <c r="O34" s="7">
        <v>2</v>
      </c>
      <c r="P34" s="7">
        <v>0</v>
      </c>
      <c r="Q34" s="86">
        <v>0</v>
      </c>
      <c r="R34" s="88"/>
    </row>
    <row r="35" spans="1:18" ht="30.75" customHeight="1" x14ac:dyDescent="0.25">
      <c r="A35" s="6">
        <v>30</v>
      </c>
      <c r="B35" s="16" t="s">
        <v>56</v>
      </c>
      <c r="C35" s="16" t="s">
        <v>82</v>
      </c>
      <c r="D35" s="7">
        <v>3</v>
      </c>
      <c r="E35" s="7">
        <v>3</v>
      </c>
      <c r="F35" s="7">
        <v>0</v>
      </c>
      <c r="G35" s="7">
        <v>0</v>
      </c>
      <c r="H35" s="7">
        <v>3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86">
        <v>0</v>
      </c>
      <c r="R35" s="88"/>
    </row>
    <row r="36" spans="1:18" ht="30.75" customHeight="1" x14ac:dyDescent="0.25">
      <c r="A36" s="6">
        <v>31</v>
      </c>
      <c r="B36" s="16" t="s">
        <v>54</v>
      </c>
      <c r="C36" s="16" t="s">
        <v>80</v>
      </c>
      <c r="D36" s="7">
        <v>2</v>
      </c>
      <c r="E36" s="7">
        <v>2</v>
      </c>
      <c r="F36" s="7">
        <v>0</v>
      </c>
      <c r="G36" s="7">
        <v>0</v>
      </c>
      <c r="H36" s="7">
        <v>2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86">
        <v>0</v>
      </c>
      <c r="R36" s="88"/>
    </row>
    <row r="37" spans="1:18" ht="30.75" customHeight="1" x14ac:dyDescent="0.25">
      <c r="A37" s="6">
        <v>32</v>
      </c>
      <c r="B37" s="16" t="s">
        <v>67</v>
      </c>
      <c r="C37" s="16" t="s">
        <v>93</v>
      </c>
      <c r="D37" s="7">
        <v>4</v>
      </c>
      <c r="E37" s="7">
        <v>4</v>
      </c>
      <c r="F37" s="7">
        <v>0</v>
      </c>
      <c r="G37" s="7">
        <v>3</v>
      </c>
      <c r="H37" s="7">
        <v>1</v>
      </c>
      <c r="I37" s="7">
        <v>3</v>
      </c>
      <c r="J37" s="7">
        <v>0</v>
      </c>
      <c r="K37" s="7">
        <v>3</v>
      </c>
      <c r="L37" s="7">
        <v>0</v>
      </c>
      <c r="M37" s="7">
        <v>3</v>
      </c>
      <c r="N37" s="7">
        <v>0</v>
      </c>
      <c r="O37" s="7">
        <v>3</v>
      </c>
      <c r="P37" s="7">
        <v>0</v>
      </c>
      <c r="Q37" s="86">
        <v>0</v>
      </c>
      <c r="R37" s="88"/>
    </row>
    <row r="38" spans="1:18" ht="30.75" customHeight="1" x14ac:dyDescent="0.25">
      <c r="A38" s="6">
        <v>33</v>
      </c>
      <c r="B38" s="16" t="s">
        <v>117</v>
      </c>
      <c r="C38" s="16" t="s">
        <v>125</v>
      </c>
      <c r="D38" s="7">
        <v>1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86">
        <v>0</v>
      </c>
      <c r="R38" s="88"/>
    </row>
    <row r="39" spans="1:18" ht="30.75" customHeight="1" x14ac:dyDescent="0.25">
      <c r="A39" s="6">
        <v>34</v>
      </c>
      <c r="B39" s="16" t="s">
        <v>60</v>
      </c>
      <c r="C39" s="16" t="s">
        <v>86</v>
      </c>
      <c r="D39" s="7">
        <v>2</v>
      </c>
      <c r="E39" s="7">
        <v>2</v>
      </c>
      <c r="F39" s="7">
        <v>0</v>
      </c>
      <c r="G39" s="7">
        <v>1</v>
      </c>
      <c r="H39" s="7">
        <v>1</v>
      </c>
      <c r="I39" s="7">
        <v>1</v>
      </c>
      <c r="J39" s="7">
        <v>0</v>
      </c>
      <c r="K39" s="7">
        <v>1</v>
      </c>
      <c r="L39" s="7">
        <v>0</v>
      </c>
      <c r="M39" s="7">
        <v>1</v>
      </c>
      <c r="N39" s="7">
        <v>0</v>
      </c>
      <c r="O39" s="7">
        <v>1</v>
      </c>
      <c r="P39" s="7">
        <v>0</v>
      </c>
      <c r="Q39" s="86">
        <v>0</v>
      </c>
      <c r="R39" s="88"/>
    </row>
    <row r="40" spans="1:18" x14ac:dyDescent="0.25">
      <c r="C40" s="17" t="s">
        <v>40</v>
      </c>
      <c r="D40" s="18">
        <f t="shared" ref="D40:Q40" si="0">SUM(D6:D39)</f>
        <v>108</v>
      </c>
      <c r="E40" s="18">
        <f t="shared" si="0"/>
        <v>83</v>
      </c>
      <c r="F40" s="8">
        <f t="shared" si="0"/>
        <v>25</v>
      </c>
      <c r="G40" s="8">
        <f t="shared" si="0"/>
        <v>19</v>
      </c>
      <c r="H40" s="8">
        <f t="shared" si="0"/>
        <v>64</v>
      </c>
      <c r="I40" s="8">
        <f t="shared" si="0"/>
        <v>19</v>
      </c>
      <c r="J40" s="8">
        <f t="shared" si="0"/>
        <v>0</v>
      </c>
      <c r="K40" s="8">
        <f t="shared" si="0"/>
        <v>19</v>
      </c>
      <c r="L40" s="8">
        <f t="shared" si="0"/>
        <v>0</v>
      </c>
      <c r="M40" s="8">
        <f t="shared" si="0"/>
        <v>19</v>
      </c>
      <c r="N40" s="8">
        <f t="shared" si="0"/>
        <v>0</v>
      </c>
      <c r="O40" s="8">
        <f t="shared" si="0"/>
        <v>19</v>
      </c>
      <c r="P40" s="8">
        <f t="shared" si="0"/>
        <v>0</v>
      </c>
      <c r="Q40" s="87">
        <f t="shared" si="0"/>
        <v>7</v>
      </c>
      <c r="R40" s="88"/>
    </row>
  </sheetData>
  <mergeCells count="13">
    <mergeCell ref="R2:R4"/>
    <mergeCell ref="Q3:Q4"/>
    <mergeCell ref="I3:J4"/>
    <mergeCell ref="K3:L4"/>
    <mergeCell ref="A2:Q2"/>
    <mergeCell ref="A3:A5"/>
    <mergeCell ref="B3:B5"/>
    <mergeCell ref="C3:C5"/>
    <mergeCell ref="D3:D5"/>
    <mergeCell ref="G3:H4"/>
    <mergeCell ref="M3:N4"/>
    <mergeCell ref="O3:P4"/>
    <mergeCell ref="E3:F4"/>
  </mergeCells>
  <pageMargins left="0.25" right="0.25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V. EVALUACIÓN DE CURSOS</vt:lpstr>
      <vt:lpstr>VIII. DETALLE EV CURSO POR OTEC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Seymour Suazo</dc:creator>
  <cp:lastModifiedBy>Sofia Carrasco (4389)</cp:lastModifiedBy>
  <cp:lastPrinted>2019-09-02T21:49:06Z</cp:lastPrinted>
  <dcterms:created xsi:type="dcterms:W3CDTF">2018-05-18T16:42:58Z</dcterms:created>
  <dcterms:modified xsi:type="dcterms:W3CDTF">2023-11-21T17:00:34Z</dcterms:modified>
</cp:coreProperties>
</file>